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8915" windowHeight="12690"/>
  </bookViews>
  <sheets>
    <sheet name="Order Form" sheetId="1" r:id="rId1"/>
    <sheet name="Details" sheetId="2" r:id="rId2"/>
    <sheet name="Exchange Rate" sheetId="3" r:id="rId3"/>
  </sheets>
  <definedNames>
    <definedName name="Courier">'Order Form'!$I$12:$I$15</definedName>
    <definedName name="Express">'Order Form'!$I$12:$I$16</definedName>
    <definedName name="payment">'Order Form'!$I$6:$I$7</definedName>
    <definedName name="payment1">'Order Form'!$I$6:$I$7</definedName>
  </definedNames>
  <calcPr calcId="144525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2" i="2"/>
  <c r="B13" i="1"/>
  <c r="B2" i="3"/>
  <c r="C2" i="3"/>
  <c r="A2" i="3"/>
  <c r="K2" i="2"/>
  <c r="K8" i="2"/>
  <c r="K3" i="2"/>
  <c r="K4" i="2"/>
  <c r="K5" i="2"/>
  <c r="K6" i="2"/>
  <c r="K7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B6" i="1" l="1"/>
  <c r="B8" i="1" s="1"/>
  <c r="D6" i="1"/>
  <c r="B9" i="1"/>
  <c r="B7" i="1"/>
  <c r="C6" i="1"/>
  <c r="D8" i="1" l="1"/>
  <c r="D9" i="1"/>
  <c r="D7" i="1"/>
  <c r="E6" i="1"/>
  <c r="C9" i="1"/>
  <c r="C8" i="1"/>
  <c r="C7" i="1"/>
  <c r="F6" i="1"/>
  <c r="E8" i="1" l="1"/>
  <c r="F8" i="1" s="1"/>
  <c r="E9" i="1"/>
  <c r="F9" i="1" s="1"/>
  <c r="E7" i="1"/>
  <c r="F7" i="1" s="1"/>
</calcChain>
</file>

<file path=xl/comments1.xml><?xml version="1.0" encoding="utf-8"?>
<comments xmlns="http://schemas.openxmlformats.org/spreadsheetml/2006/main">
  <authors>
    <author>Wei Wang M</author>
    <author>ww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The cost of Chinese Domestic freight will be 10CNY per web link.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The first payment you need to send before we confirm the order.
=================
OBS: International Freight is not included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Always ref your ticket id when you making payment.
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Our agent will update the infomration when order is into our warehouse.
================
This is the 2nd payment before international delivery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1">
      <text>
        <r>
          <rPr>
            <sz val="9"/>
            <color indexed="81"/>
            <rFont val="Tahoma"/>
            <family val="2"/>
          </rPr>
          <t xml:space="preserve">Please always ref to our ticket Id when you make your payment.
</t>
        </r>
      </text>
    </comment>
  </commentList>
</comments>
</file>

<file path=xl/comments2.xml><?xml version="1.0" encoding="utf-8"?>
<comments xmlns="http://schemas.openxmlformats.org/spreadsheetml/2006/main">
  <authors>
    <author>Wei Wang M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Please contact us if your web links are more than 30.  
</t>
        </r>
      </text>
    </comment>
  </commentList>
</comments>
</file>

<file path=xl/sharedStrings.xml><?xml version="1.0" encoding="utf-8"?>
<sst xmlns="http://schemas.openxmlformats.org/spreadsheetml/2006/main" count="59" uniqueCount="55">
  <si>
    <t>Paypal Fee(3.5%)</t>
  </si>
  <si>
    <t>Service Charge(10%)</t>
  </si>
  <si>
    <t>David Smith</t>
  </si>
  <si>
    <t>Name
姓名</t>
  </si>
  <si>
    <t>Delivery Address
收货地址</t>
  </si>
  <si>
    <t>Pose Code
邮编</t>
  </si>
  <si>
    <t>Country
国家</t>
  </si>
  <si>
    <t>Telephone
联系电话</t>
  </si>
  <si>
    <t>Other
备注</t>
  </si>
  <si>
    <t>Price sum
货物价值</t>
  </si>
  <si>
    <t>Article No.
货号</t>
  </si>
  <si>
    <t>Art. Name
品名</t>
  </si>
  <si>
    <t>Unit Price
单价</t>
  </si>
  <si>
    <t>Quantity
数量</t>
  </si>
  <si>
    <t>Colour
颜色</t>
  </si>
  <si>
    <t>Size
尺寸</t>
  </si>
  <si>
    <t>Courier Type
国际邮递方式</t>
  </si>
  <si>
    <r>
      <rPr>
        <b/>
        <sz val="18"/>
        <rFont val="Calibri"/>
        <family val="2"/>
        <scheme val="minor"/>
      </rPr>
      <t>Web Link</t>
    </r>
    <r>
      <rPr>
        <b/>
        <sz val="11"/>
        <rFont val="Calibri"/>
        <family val="2"/>
        <scheme val="minor"/>
      </rPr>
      <t xml:space="preserve">
代购链接</t>
    </r>
  </si>
  <si>
    <t>sum</t>
  </si>
  <si>
    <t>web link qtty</t>
  </si>
  <si>
    <t>Date updated</t>
  </si>
  <si>
    <t>Domestic Delivery
国内运价</t>
  </si>
  <si>
    <t>CNY</t>
  </si>
  <si>
    <t>USD</t>
  </si>
  <si>
    <t>EURO</t>
  </si>
  <si>
    <t>SEK</t>
  </si>
  <si>
    <t>Currency
币种</t>
  </si>
  <si>
    <t xml:space="preserve">Total exclude  international freight charge
</t>
  </si>
  <si>
    <t>L(cm)</t>
  </si>
  <si>
    <t>W(cm)</t>
  </si>
  <si>
    <t>H(cm)</t>
  </si>
  <si>
    <t>International Delivery Method</t>
  </si>
  <si>
    <t>DHL</t>
  </si>
  <si>
    <t>UPS</t>
  </si>
  <si>
    <t>China POST</t>
  </si>
  <si>
    <t>TNT</t>
  </si>
  <si>
    <t>Tracking No.</t>
  </si>
  <si>
    <t>Weight</t>
  </si>
  <si>
    <t>Other</t>
  </si>
  <si>
    <t>Status
货款支付与否</t>
  </si>
  <si>
    <t>Unpaid
未付</t>
  </si>
  <si>
    <t>Paid
已付</t>
  </si>
  <si>
    <t>FedEx</t>
  </si>
  <si>
    <t>Estimated Arrial time</t>
  </si>
  <si>
    <t>Express Charge</t>
  </si>
  <si>
    <r>
      <t xml:space="preserve">payment Status
</t>
    </r>
    <r>
      <rPr>
        <b/>
        <sz val="12"/>
        <color theme="1"/>
        <rFont val="Calibri"/>
        <family val="2"/>
        <scheme val="minor"/>
      </rPr>
      <t>国际运费是否付款</t>
    </r>
  </si>
  <si>
    <t>Ticket Id</t>
  </si>
  <si>
    <t>Exchange Rate
美元汇率
USD</t>
  </si>
  <si>
    <t xml:space="preserve">
Exchange Rate
欧元汇率
EURO
</t>
  </si>
  <si>
    <t xml:space="preserve">
Exchange Rate
瑞典克郎汇率
SEK
</t>
  </si>
  <si>
    <t>some extra info</t>
  </si>
  <si>
    <t>+001-265487</t>
  </si>
  <si>
    <t>USA</t>
  </si>
  <si>
    <t>660787</t>
  </si>
  <si>
    <t>Wall Street.
No.1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</si>
</sst>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¥-804]#,##0.00"/>
    <numFmt numFmtId="165" formatCode="0.0000"/>
    <numFmt numFmtId="166" formatCode="#,##0.00\ [$kr-143B]"/>
    <numFmt numFmtId="167" formatCode="[$€-2]\ #,##0.00"/>
    <numFmt numFmtId="168" formatCode="[$-409]d\-mmm\-yyyy;@"/>
    <numFmt numFmtId="169" formatCode="[$$-409]#,##0.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 tint="0.39997558519241921"/>
      </right>
      <top/>
      <bottom style="medium">
        <color theme="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5" fillId="3" borderId="0" xfId="0" applyFont="1" applyFill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Protection="1"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49" fontId="9" fillId="0" borderId="0" xfId="0" quotePrefix="1" applyNumberFormat="1" applyFont="1" applyAlignment="1" applyProtection="1">
      <alignment horizontal="center" vertical="top" wrapText="1"/>
      <protection locked="0"/>
    </xf>
    <xf numFmtId="164" fontId="9" fillId="6" borderId="1" xfId="0" applyNumberFormat="1" applyFont="1" applyFill="1" applyBorder="1" applyAlignment="1" applyProtection="1">
      <alignment horizontal="right" vertical="center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9" fillId="6" borderId="1" xfId="0" applyNumberFormat="1" applyFont="1" applyFill="1" applyBorder="1"/>
    <xf numFmtId="167" fontId="9" fillId="6" borderId="1" xfId="0" applyNumberFormat="1" applyFont="1" applyFill="1" applyBorder="1"/>
    <xf numFmtId="166" fontId="9" fillId="6" borderId="1" xfId="0" applyNumberFormat="1" applyFont="1" applyFill="1" applyBorder="1"/>
    <xf numFmtId="164" fontId="9" fillId="6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168" fontId="9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0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textRotation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border outline="0">
        <right style="thin">
          <color indexed="64"/>
        </right>
      </border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3" totalsRowShown="0" headerRowDxfId="19" dataDxfId="18">
  <autoFilter ref="A1:F3"/>
  <tableColumns count="6">
    <tableColumn id="1" name="Name_x000a_姓名" dataDxfId="17"/>
    <tableColumn id="2" name="Delivery Address_x000a_收货地址" dataDxfId="16"/>
    <tableColumn id="3" name="Pose Code_x000a_邮编" dataDxfId="15"/>
    <tableColumn id="4" name="Country_x000a_国家" dataDxfId="14"/>
    <tableColumn id="5" name="Telephone_x000a_联系电话" dataDxfId="13">
      <calculatedColumnFormula>1-265777</calculatedColumnFormula>
    </tableColumn>
    <tableColumn id="6" name="Other_x000a_备注" dataDxfId="12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I31" totalsRowShown="0" headerRowDxfId="11" headerRowBorderDxfId="10" tableBorderDxfId="9">
  <autoFilter ref="A1:I31"/>
  <tableColumns count="9">
    <tableColumn id="1" name="Article No._x000a_货号" dataDxfId="8"/>
    <tableColumn id="2" name="Web Link_x000a_代购链接" dataDxfId="7"/>
    <tableColumn id="3" name="Art. Name_x000a_品名" dataDxfId="6"/>
    <tableColumn id="4" name="Unit Price_x000a_单价" dataDxfId="5"/>
    <tableColumn id="5" name="Quantity_x000a_数量" dataDxfId="4"/>
    <tableColumn id="6" name="Colour_x000a_颜色" dataDxfId="3"/>
    <tableColumn id="7" name="Size_x000a_尺寸" dataDxfId="2"/>
    <tableColumn id="8" name="Courier Type_x000a_国际邮递方式" dataDxfId="1"/>
    <tableColumn id="9" name="Other_x000a_备注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8"/>
  <sheetViews>
    <sheetView showGridLines="0" tabSelected="1" zoomScale="75" zoomScaleNormal="75" workbookViewId="0">
      <pane ySplit="3" topLeftCell="A4" activePane="bottomLeft" state="frozen"/>
      <selection activeCell="B16" sqref="B16"/>
      <selection pane="bottomLeft" activeCell="A18" sqref="A18"/>
    </sheetView>
  </sheetViews>
  <sheetFormatPr defaultRowHeight="15" x14ac:dyDescent="0.25"/>
  <cols>
    <col min="1" max="1" width="20.42578125" style="1" customWidth="1"/>
    <col min="2" max="2" width="29.42578125" customWidth="1"/>
    <col min="3" max="3" width="24.28515625" customWidth="1"/>
    <col min="4" max="4" width="21.140625" customWidth="1"/>
    <col min="5" max="5" width="23.140625" bestFit="1" customWidth="1"/>
    <col min="6" max="6" width="21.28515625" customWidth="1"/>
    <col min="7" max="7" width="19.7109375" customWidth="1"/>
    <col min="8" max="8" width="13.140625" customWidth="1"/>
    <col min="9" max="9" width="17.7109375" style="2" hidden="1" customWidth="1"/>
  </cols>
  <sheetData>
    <row r="1" spans="1:9" s="9" customFormat="1" ht="96.75" customHeight="1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I1" s="23"/>
    </row>
    <row r="2" spans="1:9" s="9" customFormat="1" ht="70.5" customHeight="1" x14ac:dyDescent="0.25">
      <c r="A2" s="29" t="s">
        <v>2</v>
      </c>
      <c r="B2" s="29" t="s">
        <v>54</v>
      </c>
      <c r="C2" s="29" t="s">
        <v>53</v>
      </c>
      <c r="D2" s="29" t="s">
        <v>52</v>
      </c>
      <c r="E2" s="31" t="s">
        <v>51</v>
      </c>
      <c r="F2" s="30" t="s">
        <v>50</v>
      </c>
      <c r="I2" s="23"/>
    </row>
    <row r="3" spans="1:9" s="4" customFormat="1" ht="15.75" x14ac:dyDescent="0.25">
      <c r="A3" s="3"/>
      <c r="B3" s="3"/>
      <c r="C3" s="3"/>
      <c r="D3" s="3"/>
      <c r="E3" s="3"/>
      <c r="F3" s="3"/>
      <c r="I3" s="24"/>
    </row>
    <row r="4" spans="1:9" s="4" customFormat="1" ht="15.75" x14ac:dyDescent="0.25">
      <c r="A4" s="3"/>
      <c r="B4" s="3"/>
      <c r="C4" s="3"/>
      <c r="D4" s="3"/>
      <c r="E4" s="3"/>
      <c r="F4" s="3"/>
      <c r="I4" s="24"/>
    </row>
    <row r="5" spans="1:9" s="14" customFormat="1" ht="75" x14ac:dyDescent="0.25">
      <c r="A5" s="19" t="s">
        <v>26</v>
      </c>
      <c r="B5" s="19" t="s">
        <v>9</v>
      </c>
      <c r="C5" s="19" t="s">
        <v>21</v>
      </c>
      <c r="D5" s="19" t="s">
        <v>1</v>
      </c>
      <c r="E5" s="19" t="s">
        <v>0</v>
      </c>
      <c r="F5" s="19" t="s">
        <v>27</v>
      </c>
      <c r="G5" s="19" t="s">
        <v>39</v>
      </c>
      <c r="I5" s="12"/>
    </row>
    <row r="6" spans="1:9" s="18" customFormat="1" ht="46.5" x14ac:dyDescent="0.35">
      <c r="A6" s="10" t="s">
        <v>22</v>
      </c>
      <c r="B6" s="32">
        <f>SUM(Details!K2:K31)</f>
        <v>0</v>
      </c>
      <c r="C6" s="32">
        <f>SUM(Details!L2:L31)*10</f>
        <v>0</v>
      </c>
      <c r="D6" s="32">
        <f>B6*0.1</f>
        <v>0</v>
      </c>
      <c r="E6" s="32">
        <f>(D6+C6+B6)*0.035</f>
        <v>0</v>
      </c>
      <c r="F6" s="33">
        <f>SUM(B6:E6)</f>
        <v>0</v>
      </c>
      <c r="G6" s="34" t="s">
        <v>40</v>
      </c>
      <c r="I6" s="25" t="s">
        <v>40</v>
      </c>
    </row>
    <row r="7" spans="1:9" ht="31.5" x14ac:dyDescent="0.35">
      <c r="A7" s="10" t="s">
        <v>23</v>
      </c>
      <c r="B7" s="38">
        <f>B6*'Exchange Rate'!A2</f>
        <v>0</v>
      </c>
      <c r="C7" s="38">
        <f>C6*'Exchange Rate'!A2</f>
        <v>0</v>
      </c>
      <c r="D7" s="38">
        <f>D6*'Exchange Rate'!A2</f>
        <v>0</v>
      </c>
      <c r="E7" s="38">
        <f>E6*'Exchange Rate'!A2</f>
        <v>0</v>
      </c>
      <c r="F7" s="38">
        <f t="shared" ref="F7:F9" si="0">SUM(B7:E7)</f>
        <v>0</v>
      </c>
      <c r="I7" s="20" t="s">
        <v>41</v>
      </c>
    </row>
    <row r="8" spans="1:9" s="2" customFormat="1" ht="23.25" x14ac:dyDescent="0.35">
      <c r="A8" s="10" t="s">
        <v>24</v>
      </c>
      <c r="B8" s="39">
        <f>B6*'Exchange Rate'!B2</f>
        <v>0</v>
      </c>
      <c r="C8" s="39">
        <f>C6*'Exchange Rate'!B2</f>
        <v>0</v>
      </c>
      <c r="D8" s="39">
        <f>D6*'Exchange Rate'!B2</f>
        <v>0</v>
      </c>
      <c r="E8" s="39">
        <f>E6*'Exchange Rate'!B2</f>
        <v>0</v>
      </c>
      <c r="F8" s="39">
        <f t="shared" si="0"/>
        <v>0</v>
      </c>
    </row>
    <row r="9" spans="1:9" ht="23.25" x14ac:dyDescent="0.35">
      <c r="A9" s="10" t="s">
        <v>25</v>
      </c>
      <c r="B9" s="40">
        <f>B6*'Exchange Rate'!C2</f>
        <v>0</v>
      </c>
      <c r="C9" s="40">
        <f>C6*'Exchange Rate'!C2</f>
        <v>0</v>
      </c>
      <c r="D9" s="40">
        <f>D6*'Exchange Rate'!C2</f>
        <v>0</v>
      </c>
      <c r="E9" s="40">
        <f>E6*'Exchange Rate'!C2</f>
        <v>0</v>
      </c>
      <c r="F9" s="40">
        <f t="shared" si="0"/>
        <v>0</v>
      </c>
    </row>
    <row r="12" spans="1:9" s="15" customFormat="1" ht="56.25" x14ac:dyDescent="0.35">
      <c r="A12" s="19" t="s">
        <v>31</v>
      </c>
      <c r="B12" s="19" t="s">
        <v>43</v>
      </c>
      <c r="C12" s="19" t="s">
        <v>44</v>
      </c>
      <c r="D12" s="19" t="s">
        <v>45</v>
      </c>
      <c r="I12" s="17" t="s">
        <v>32</v>
      </c>
    </row>
    <row r="13" spans="1:9" s="21" customFormat="1" ht="46.5" x14ac:dyDescent="0.25">
      <c r="A13" s="27" t="s">
        <v>34</v>
      </c>
      <c r="B13" s="35" t="str">
        <f>IF(A13=I12,"3-7 working days",IF(A13=I13,"5-10 working days",IF(A13=I14,"10-40 working days",IF(A13=I15,"5-8 working days",IF(A13=I16,"5-8 working days","Contact us for support")))))</f>
        <v>10-40 working days</v>
      </c>
      <c r="C13" s="35"/>
      <c r="D13" s="41" t="s">
        <v>40</v>
      </c>
      <c r="I13" s="22" t="s">
        <v>33</v>
      </c>
    </row>
    <row r="14" spans="1:9" ht="23.25" x14ac:dyDescent="0.35">
      <c r="I14" s="17" t="s">
        <v>34</v>
      </c>
    </row>
    <row r="15" spans="1:9" ht="23.25" x14ac:dyDescent="0.35">
      <c r="I15" s="17" t="s">
        <v>35</v>
      </c>
    </row>
    <row r="16" spans="1:9" ht="23.25" x14ac:dyDescent="0.35">
      <c r="I16" s="17" t="s">
        <v>42</v>
      </c>
    </row>
    <row r="17" spans="1:7" ht="18.75" x14ac:dyDescent="0.25">
      <c r="A17" s="19" t="s">
        <v>46</v>
      </c>
      <c r="B17" s="19" t="s">
        <v>36</v>
      </c>
      <c r="C17" s="19" t="s">
        <v>28</v>
      </c>
      <c r="D17" s="19" t="s">
        <v>29</v>
      </c>
      <c r="E17" s="19" t="s">
        <v>30</v>
      </c>
      <c r="F17" s="19" t="s">
        <v>37</v>
      </c>
      <c r="G17" s="19" t="s">
        <v>38</v>
      </c>
    </row>
    <row r="18" spans="1:7" ht="26.25" customHeight="1" x14ac:dyDescent="0.25">
      <c r="A18" s="28"/>
      <c r="B18" s="36"/>
      <c r="C18" s="37"/>
      <c r="D18" s="37"/>
      <c r="E18" s="37"/>
      <c r="F18" s="37"/>
      <c r="G18" s="37"/>
    </row>
  </sheetData>
  <sheetProtection password="858D" sheet="1" objects="1" scenarios="1" selectLockedCells="1"/>
  <dataValidations count="3">
    <dataValidation type="list" errorStyle="warning" allowBlank="1" showInputMessage="1" showErrorMessage="1" error="Do you have your own delivery company?" promptTitle="Select Service" sqref="A13">
      <formula1>Express</formula1>
    </dataValidation>
    <dataValidation type="list" allowBlank="1" showInputMessage="1" showErrorMessage="1" sqref="G6">
      <formula1>payment1</formula1>
    </dataValidation>
    <dataValidation type="list" allowBlank="1" showInputMessage="1" showErrorMessage="1" sqref="D13">
      <formula1>payment</formula1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>
      <pane ySplit="1" topLeftCell="A8" activePane="bottomLeft" state="frozen"/>
      <selection activeCell="B16" sqref="B16"/>
      <selection pane="bottomLeft" activeCell="B15" sqref="B15"/>
    </sheetView>
  </sheetViews>
  <sheetFormatPr defaultRowHeight="15" x14ac:dyDescent="0.25"/>
  <cols>
    <col min="1" max="1" width="9.140625" style="1"/>
    <col min="2" max="2" width="40.85546875" customWidth="1"/>
    <col min="3" max="3" width="24.42578125" customWidth="1"/>
    <col min="4" max="4" width="10.42578125" bestFit="1" customWidth="1"/>
    <col min="5" max="5" width="13.28515625" bestFit="1" customWidth="1"/>
    <col min="6" max="6" width="11.42578125" bestFit="1" customWidth="1"/>
    <col min="8" max="8" width="17" customWidth="1"/>
    <col min="9" max="9" width="17.42578125" customWidth="1"/>
    <col min="11" max="11" width="4.7109375" hidden="1" customWidth="1"/>
    <col min="12" max="12" width="12.5703125" hidden="1" customWidth="1"/>
  </cols>
  <sheetData>
    <row r="1" spans="1:12" s="5" customFormat="1" ht="45.75" thickBot="1" x14ac:dyDescent="0.3">
      <c r="A1" s="6" t="s">
        <v>10</v>
      </c>
      <c r="B1" s="7" t="s">
        <v>17</v>
      </c>
      <c r="C1" s="7" t="s">
        <v>11</v>
      </c>
      <c r="D1" s="7" t="s">
        <v>12</v>
      </c>
      <c r="E1" s="7" t="s">
        <v>13</v>
      </c>
      <c r="F1" s="7" t="s">
        <v>14</v>
      </c>
      <c r="G1" s="7" t="s">
        <v>15</v>
      </c>
      <c r="H1" s="7" t="s">
        <v>16</v>
      </c>
      <c r="I1" s="8" t="s">
        <v>8</v>
      </c>
      <c r="K1" s="5" t="s">
        <v>18</v>
      </c>
      <c r="L1" s="5" t="s">
        <v>19</v>
      </c>
    </row>
    <row r="2" spans="1:12" ht="21.95" customHeight="1" x14ac:dyDescent="0.25">
      <c r="A2" s="1">
        <v>1</v>
      </c>
      <c r="B2" s="26"/>
      <c r="C2" s="26"/>
      <c r="D2" s="26"/>
      <c r="E2" s="26"/>
      <c r="F2" s="26"/>
      <c r="G2" s="26"/>
      <c r="H2" s="26"/>
      <c r="I2" s="26"/>
      <c r="K2">
        <f>Table2[[#This Row],[Unit Price
单价]]*Table2[[#This Row],[Quantity
数量]]</f>
        <v>0</v>
      </c>
      <c r="L2">
        <f>IF(ISBLANK(Table2[[#This Row],[Web Link
代购链接]]),0,1)</f>
        <v>0</v>
      </c>
    </row>
    <row r="3" spans="1:12" ht="21.95" customHeight="1" x14ac:dyDescent="0.25">
      <c r="A3" s="1">
        <v>2</v>
      </c>
      <c r="B3" s="26"/>
      <c r="C3" s="26"/>
      <c r="D3" s="26"/>
      <c r="E3" s="26"/>
      <c r="F3" s="26"/>
      <c r="G3" s="26"/>
      <c r="H3" s="26"/>
      <c r="I3" s="26"/>
      <c r="K3">
        <f>Table2[[#This Row],[Unit Price
单价]]*Table2[[#This Row],[Quantity
数量]]</f>
        <v>0</v>
      </c>
      <c r="L3">
        <f>IF(ISBLANK(Table2[[#This Row],[Web Link
代购链接]]),0,1)</f>
        <v>0</v>
      </c>
    </row>
    <row r="4" spans="1:12" ht="21.95" customHeight="1" x14ac:dyDescent="0.25">
      <c r="A4" s="1">
        <v>3</v>
      </c>
      <c r="B4" s="26"/>
      <c r="C4" s="26"/>
      <c r="D4" s="26"/>
      <c r="E4" s="26"/>
      <c r="F4" s="26"/>
      <c r="G4" s="26"/>
      <c r="H4" s="26"/>
      <c r="I4" s="26"/>
      <c r="K4">
        <f>Table2[[#This Row],[Unit Price
单价]]*Table2[[#This Row],[Quantity
数量]]</f>
        <v>0</v>
      </c>
      <c r="L4">
        <f>IF(ISBLANK(Table2[[#This Row],[Web Link
代购链接]]),0,1)</f>
        <v>0</v>
      </c>
    </row>
    <row r="5" spans="1:12" ht="21.95" customHeight="1" x14ac:dyDescent="0.25">
      <c r="A5" s="1">
        <v>4</v>
      </c>
      <c r="B5" s="26"/>
      <c r="C5" s="26"/>
      <c r="D5" s="26"/>
      <c r="E5" s="26"/>
      <c r="F5" s="26"/>
      <c r="G5" s="26"/>
      <c r="H5" s="26"/>
      <c r="I5" s="26"/>
      <c r="K5">
        <f>Table2[[#This Row],[Unit Price
单价]]*Table2[[#This Row],[Quantity
数量]]</f>
        <v>0</v>
      </c>
      <c r="L5">
        <f>IF(ISBLANK(Table2[[#This Row],[Web Link
代购链接]]),0,1)</f>
        <v>0</v>
      </c>
    </row>
    <row r="6" spans="1:12" ht="21.95" customHeight="1" x14ac:dyDescent="0.25">
      <c r="A6" s="1">
        <v>5</v>
      </c>
      <c r="B6" s="26"/>
      <c r="C6" s="26"/>
      <c r="D6" s="26"/>
      <c r="E6" s="26"/>
      <c r="F6" s="26"/>
      <c r="G6" s="26"/>
      <c r="H6" s="26"/>
      <c r="I6" s="26"/>
      <c r="K6">
        <f>Table2[[#This Row],[Unit Price
单价]]*Table2[[#This Row],[Quantity
数量]]</f>
        <v>0</v>
      </c>
      <c r="L6">
        <f>IF(ISBLANK(Table2[[#This Row],[Web Link
代购链接]]),0,1)</f>
        <v>0</v>
      </c>
    </row>
    <row r="7" spans="1:12" ht="21.95" customHeight="1" x14ac:dyDescent="0.25">
      <c r="A7" s="1">
        <v>6</v>
      </c>
      <c r="B7" s="26"/>
      <c r="C7" s="26"/>
      <c r="D7" s="26"/>
      <c r="E7" s="26"/>
      <c r="F7" s="26"/>
      <c r="G7" s="26"/>
      <c r="H7" s="26"/>
      <c r="I7" s="26"/>
      <c r="K7">
        <f>Table2[[#This Row],[Unit Price
单价]]*Table2[[#This Row],[Quantity
数量]]</f>
        <v>0</v>
      </c>
      <c r="L7">
        <f>IF(ISBLANK(Table2[[#This Row],[Web Link
代购链接]]),0,1)</f>
        <v>0</v>
      </c>
    </row>
    <row r="8" spans="1:12" ht="21.95" customHeight="1" x14ac:dyDescent="0.25">
      <c r="A8" s="1">
        <v>7</v>
      </c>
      <c r="B8" s="26"/>
      <c r="C8" s="26"/>
      <c r="D8" s="26"/>
      <c r="E8" s="26"/>
      <c r="F8" s="26"/>
      <c r="G8" s="26"/>
      <c r="H8" s="26"/>
      <c r="I8" s="26"/>
      <c r="K8">
        <f>Table2[[#This Row],[Unit Price
单价]]*Table2[[#This Row],[Quantity
数量]]</f>
        <v>0</v>
      </c>
      <c r="L8">
        <f>IF(ISBLANK(Table2[[#This Row],[Web Link
代购链接]]),0,1)</f>
        <v>0</v>
      </c>
    </row>
    <row r="9" spans="1:12" ht="21.95" customHeight="1" x14ac:dyDescent="0.25">
      <c r="A9" s="1">
        <v>8</v>
      </c>
      <c r="B9" s="26"/>
      <c r="C9" s="26"/>
      <c r="D9" s="26"/>
      <c r="E9" s="26"/>
      <c r="F9" s="26"/>
      <c r="G9" s="26"/>
      <c r="H9" s="26"/>
      <c r="I9" s="26"/>
      <c r="K9">
        <f>Table2[[#This Row],[Unit Price
单价]]*Table2[[#This Row],[Quantity
数量]]</f>
        <v>0</v>
      </c>
      <c r="L9">
        <f>IF(ISBLANK(Table2[[#This Row],[Web Link
代购链接]]),0,1)</f>
        <v>0</v>
      </c>
    </row>
    <row r="10" spans="1:12" ht="21.95" customHeight="1" x14ac:dyDescent="0.25">
      <c r="A10" s="1">
        <v>9</v>
      </c>
      <c r="B10" s="26"/>
      <c r="C10" s="26"/>
      <c r="D10" s="26"/>
      <c r="E10" s="26"/>
      <c r="F10" s="26"/>
      <c r="G10" s="26"/>
      <c r="H10" s="26"/>
      <c r="I10" s="26"/>
      <c r="K10">
        <f>Table2[[#This Row],[Unit Price
单价]]*Table2[[#This Row],[Quantity
数量]]</f>
        <v>0</v>
      </c>
      <c r="L10">
        <f>IF(ISBLANK(Table2[[#This Row],[Web Link
代购链接]]),0,1)</f>
        <v>0</v>
      </c>
    </row>
    <row r="11" spans="1:12" ht="21.95" customHeight="1" x14ac:dyDescent="0.25">
      <c r="A11" s="1">
        <v>10</v>
      </c>
      <c r="B11" s="26"/>
      <c r="C11" s="26"/>
      <c r="D11" s="26"/>
      <c r="E11" s="26"/>
      <c r="F11" s="26"/>
      <c r="G11" s="26"/>
      <c r="H11" s="26"/>
      <c r="I11" s="26"/>
      <c r="K11">
        <f>Table2[[#This Row],[Unit Price
单价]]*Table2[[#This Row],[Quantity
数量]]</f>
        <v>0</v>
      </c>
      <c r="L11">
        <f>IF(ISBLANK(Table2[[#This Row],[Web Link
代购链接]]),0,1)</f>
        <v>0</v>
      </c>
    </row>
    <row r="12" spans="1:12" ht="21.95" customHeight="1" x14ac:dyDescent="0.25">
      <c r="A12" s="1">
        <v>11</v>
      </c>
      <c r="B12" s="26"/>
      <c r="C12" s="26"/>
      <c r="D12" s="26"/>
      <c r="E12" s="26"/>
      <c r="F12" s="26"/>
      <c r="G12" s="26"/>
      <c r="H12" s="26"/>
      <c r="I12" s="26"/>
      <c r="K12">
        <f>Table2[[#This Row],[Unit Price
单价]]*Table2[[#This Row],[Quantity
数量]]</f>
        <v>0</v>
      </c>
      <c r="L12">
        <f>IF(ISBLANK(Table2[[#This Row],[Web Link
代购链接]]),0,1)</f>
        <v>0</v>
      </c>
    </row>
    <row r="13" spans="1:12" ht="21.95" customHeight="1" x14ac:dyDescent="0.25">
      <c r="A13" s="1">
        <v>12</v>
      </c>
      <c r="B13" s="26"/>
      <c r="C13" s="26"/>
      <c r="D13" s="26"/>
      <c r="E13" s="26"/>
      <c r="F13" s="26"/>
      <c r="G13" s="26"/>
      <c r="H13" s="26"/>
      <c r="I13" s="26"/>
      <c r="K13">
        <f>Table2[[#This Row],[Unit Price
单价]]*Table2[[#This Row],[Quantity
数量]]</f>
        <v>0</v>
      </c>
      <c r="L13">
        <f>IF(ISBLANK(Table2[[#This Row],[Web Link
代购链接]]),0,1)</f>
        <v>0</v>
      </c>
    </row>
    <row r="14" spans="1:12" ht="21.95" customHeight="1" x14ac:dyDescent="0.25">
      <c r="A14" s="1">
        <v>13</v>
      </c>
      <c r="B14" s="26"/>
      <c r="C14" s="26"/>
      <c r="D14" s="26"/>
      <c r="E14" s="26"/>
      <c r="F14" s="26"/>
      <c r="G14" s="26"/>
      <c r="H14" s="26"/>
      <c r="I14" s="26"/>
      <c r="K14">
        <f>Table2[[#This Row],[Unit Price
单价]]*Table2[[#This Row],[Quantity
数量]]</f>
        <v>0</v>
      </c>
      <c r="L14">
        <f>IF(ISBLANK(Table2[[#This Row],[Web Link
代购链接]]),0,1)</f>
        <v>0</v>
      </c>
    </row>
    <row r="15" spans="1:12" ht="21.95" customHeight="1" x14ac:dyDescent="0.25">
      <c r="A15" s="1">
        <v>14</v>
      </c>
      <c r="B15" s="26"/>
      <c r="C15" s="26"/>
      <c r="D15" s="26"/>
      <c r="E15" s="26"/>
      <c r="F15" s="26"/>
      <c r="G15" s="26"/>
      <c r="H15" s="26"/>
      <c r="I15" s="26"/>
      <c r="K15">
        <f>Table2[[#This Row],[Unit Price
单价]]*Table2[[#This Row],[Quantity
数量]]</f>
        <v>0</v>
      </c>
      <c r="L15">
        <f>IF(ISBLANK(Table2[[#This Row],[Web Link
代购链接]]),0,1)</f>
        <v>0</v>
      </c>
    </row>
    <row r="16" spans="1:12" ht="21.95" customHeight="1" x14ac:dyDescent="0.25">
      <c r="A16" s="1">
        <v>15</v>
      </c>
      <c r="B16" s="26"/>
      <c r="C16" s="26"/>
      <c r="D16" s="26"/>
      <c r="E16" s="26"/>
      <c r="F16" s="26"/>
      <c r="G16" s="26"/>
      <c r="H16" s="26"/>
      <c r="I16" s="26"/>
      <c r="K16">
        <f>Table2[[#This Row],[Unit Price
单价]]*Table2[[#This Row],[Quantity
数量]]</f>
        <v>0</v>
      </c>
      <c r="L16">
        <f>IF(ISBLANK(Table2[[#This Row],[Web Link
代购链接]]),0,1)</f>
        <v>0</v>
      </c>
    </row>
    <row r="17" spans="1:12" ht="21.95" customHeight="1" x14ac:dyDescent="0.25">
      <c r="A17" s="1">
        <v>16</v>
      </c>
      <c r="B17" s="26"/>
      <c r="C17" s="26"/>
      <c r="D17" s="26"/>
      <c r="E17" s="26"/>
      <c r="F17" s="26"/>
      <c r="G17" s="26"/>
      <c r="H17" s="26"/>
      <c r="I17" s="26"/>
      <c r="K17">
        <f>Table2[[#This Row],[Unit Price
单价]]*Table2[[#This Row],[Quantity
数量]]</f>
        <v>0</v>
      </c>
      <c r="L17">
        <f>IF(ISBLANK(Table2[[#This Row],[Web Link
代购链接]]),0,1)</f>
        <v>0</v>
      </c>
    </row>
    <row r="18" spans="1:12" ht="21.95" customHeight="1" x14ac:dyDescent="0.25">
      <c r="A18" s="1">
        <v>17</v>
      </c>
      <c r="B18" s="26"/>
      <c r="C18" s="26"/>
      <c r="D18" s="26"/>
      <c r="E18" s="26"/>
      <c r="F18" s="26"/>
      <c r="G18" s="26"/>
      <c r="H18" s="26"/>
      <c r="I18" s="26"/>
      <c r="K18">
        <f>Table2[[#This Row],[Unit Price
单价]]*Table2[[#This Row],[Quantity
数量]]</f>
        <v>0</v>
      </c>
      <c r="L18">
        <f>IF(ISBLANK(Table2[[#This Row],[Web Link
代购链接]]),0,1)</f>
        <v>0</v>
      </c>
    </row>
    <row r="19" spans="1:12" ht="21.95" customHeight="1" x14ac:dyDescent="0.25">
      <c r="A19" s="1">
        <v>18</v>
      </c>
      <c r="B19" s="26"/>
      <c r="C19" s="26"/>
      <c r="D19" s="26"/>
      <c r="E19" s="26"/>
      <c r="F19" s="26"/>
      <c r="G19" s="26"/>
      <c r="H19" s="26"/>
      <c r="I19" s="26"/>
      <c r="K19">
        <f>Table2[[#This Row],[Unit Price
单价]]*Table2[[#This Row],[Quantity
数量]]</f>
        <v>0</v>
      </c>
      <c r="L19">
        <f>IF(ISBLANK(Table2[[#This Row],[Web Link
代购链接]]),0,1)</f>
        <v>0</v>
      </c>
    </row>
    <row r="20" spans="1:12" ht="21.95" customHeight="1" x14ac:dyDescent="0.25">
      <c r="A20" s="1">
        <v>19</v>
      </c>
      <c r="B20" s="26"/>
      <c r="C20" s="26"/>
      <c r="D20" s="26"/>
      <c r="E20" s="26"/>
      <c r="F20" s="26"/>
      <c r="G20" s="26"/>
      <c r="H20" s="26"/>
      <c r="I20" s="26"/>
      <c r="K20">
        <f>Table2[[#This Row],[Unit Price
单价]]*Table2[[#This Row],[Quantity
数量]]</f>
        <v>0</v>
      </c>
      <c r="L20">
        <f>IF(ISBLANK(Table2[[#This Row],[Web Link
代购链接]]),0,1)</f>
        <v>0</v>
      </c>
    </row>
    <row r="21" spans="1:12" ht="21.95" customHeight="1" x14ac:dyDescent="0.25">
      <c r="A21" s="1">
        <v>20</v>
      </c>
      <c r="B21" s="26"/>
      <c r="C21" s="26"/>
      <c r="D21" s="26"/>
      <c r="E21" s="26"/>
      <c r="F21" s="26"/>
      <c r="G21" s="26"/>
      <c r="H21" s="26"/>
      <c r="I21" s="26"/>
      <c r="K21">
        <f>Table2[[#This Row],[Unit Price
单价]]*Table2[[#This Row],[Quantity
数量]]</f>
        <v>0</v>
      </c>
      <c r="L21">
        <f>IF(ISBLANK(Table2[[#This Row],[Web Link
代购链接]]),0,1)</f>
        <v>0</v>
      </c>
    </row>
    <row r="22" spans="1:12" ht="21.95" customHeight="1" x14ac:dyDescent="0.25">
      <c r="A22" s="1">
        <v>21</v>
      </c>
      <c r="B22" s="26"/>
      <c r="C22" s="26"/>
      <c r="D22" s="26"/>
      <c r="E22" s="26"/>
      <c r="F22" s="26"/>
      <c r="G22" s="26"/>
      <c r="H22" s="26"/>
      <c r="I22" s="26"/>
      <c r="K22">
        <f>Table2[[#This Row],[Unit Price
单价]]*Table2[[#This Row],[Quantity
数量]]</f>
        <v>0</v>
      </c>
      <c r="L22">
        <f>IF(ISBLANK(Table2[[#This Row],[Web Link
代购链接]]),0,1)</f>
        <v>0</v>
      </c>
    </row>
    <row r="23" spans="1:12" ht="21.95" customHeight="1" x14ac:dyDescent="0.25">
      <c r="A23" s="1">
        <v>22</v>
      </c>
      <c r="B23" s="26"/>
      <c r="C23" s="26"/>
      <c r="D23" s="26"/>
      <c r="E23" s="26"/>
      <c r="F23" s="26"/>
      <c r="G23" s="26"/>
      <c r="H23" s="26"/>
      <c r="I23" s="26"/>
      <c r="K23">
        <f>Table2[[#This Row],[Unit Price
单价]]*Table2[[#This Row],[Quantity
数量]]</f>
        <v>0</v>
      </c>
      <c r="L23">
        <f>IF(ISBLANK(Table2[[#This Row],[Web Link
代购链接]]),0,1)</f>
        <v>0</v>
      </c>
    </row>
    <row r="24" spans="1:12" ht="21.95" customHeight="1" x14ac:dyDescent="0.25">
      <c r="A24" s="1">
        <v>23</v>
      </c>
      <c r="B24" s="26"/>
      <c r="C24" s="26"/>
      <c r="D24" s="26"/>
      <c r="E24" s="26"/>
      <c r="F24" s="26"/>
      <c r="G24" s="26"/>
      <c r="H24" s="26"/>
      <c r="I24" s="26"/>
      <c r="K24">
        <f>Table2[[#This Row],[Unit Price
单价]]*Table2[[#This Row],[Quantity
数量]]</f>
        <v>0</v>
      </c>
      <c r="L24">
        <f>IF(ISBLANK(Table2[[#This Row],[Web Link
代购链接]]),0,1)</f>
        <v>0</v>
      </c>
    </row>
    <row r="25" spans="1:12" ht="21.95" customHeight="1" x14ac:dyDescent="0.25">
      <c r="A25" s="1">
        <v>24</v>
      </c>
      <c r="B25" s="26"/>
      <c r="C25" s="26"/>
      <c r="D25" s="26"/>
      <c r="E25" s="26"/>
      <c r="F25" s="26"/>
      <c r="G25" s="26"/>
      <c r="H25" s="26"/>
      <c r="I25" s="26"/>
      <c r="K25">
        <f>Table2[[#This Row],[Unit Price
单价]]*Table2[[#This Row],[Quantity
数量]]</f>
        <v>0</v>
      </c>
      <c r="L25">
        <f>IF(ISBLANK(Table2[[#This Row],[Web Link
代购链接]]),0,1)</f>
        <v>0</v>
      </c>
    </row>
    <row r="26" spans="1:12" ht="21.95" customHeight="1" x14ac:dyDescent="0.25">
      <c r="A26" s="1">
        <v>25</v>
      </c>
      <c r="B26" s="26"/>
      <c r="C26" s="26"/>
      <c r="D26" s="26"/>
      <c r="E26" s="26"/>
      <c r="F26" s="26"/>
      <c r="G26" s="26"/>
      <c r="H26" s="26"/>
      <c r="I26" s="26"/>
      <c r="K26">
        <f>Table2[[#This Row],[Unit Price
单价]]*Table2[[#This Row],[Quantity
数量]]</f>
        <v>0</v>
      </c>
      <c r="L26">
        <f>IF(ISBLANK(Table2[[#This Row],[Web Link
代购链接]]),0,1)</f>
        <v>0</v>
      </c>
    </row>
    <row r="27" spans="1:12" ht="21.95" customHeight="1" x14ac:dyDescent="0.25">
      <c r="A27" s="1">
        <v>26</v>
      </c>
      <c r="B27" s="26"/>
      <c r="C27" s="26"/>
      <c r="D27" s="26"/>
      <c r="E27" s="26"/>
      <c r="F27" s="26"/>
      <c r="G27" s="26"/>
      <c r="H27" s="26"/>
      <c r="I27" s="26"/>
      <c r="K27">
        <f>Table2[[#This Row],[Unit Price
单价]]*Table2[[#This Row],[Quantity
数量]]</f>
        <v>0</v>
      </c>
      <c r="L27">
        <f>IF(ISBLANK(Table2[[#This Row],[Web Link
代购链接]]),0,1)</f>
        <v>0</v>
      </c>
    </row>
    <row r="28" spans="1:12" ht="21.95" customHeight="1" x14ac:dyDescent="0.25">
      <c r="A28" s="1">
        <v>27</v>
      </c>
      <c r="B28" s="26"/>
      <c r="C28" s="26"/>
      <c r="D28" s="26"/>
      <c r="E28" s="26"/>
      <c r="F28" s="26"/>
      <c r="G28" s="26"/>
      <c r="H28" s="26"/>
      <c r="I28" s="26"/>
      <c r="K28">
        <f>Table2[[#This Row],[Unit Price
单价]]*Table2[[#This Row],[Quantity
数量]]</f>
        <v>0</v>
      </c>
      <c r="L28">
        <f>IF(ISBLANK(Table2[[#This Row],[Web Link
代购链接]]),0,1)</f>
        <v>0</v>
      </c>
    </row>
    <row r="29" spans="1:12" ht="21.95" customHeight="1" x14ac:dyDescent="0.25">
      <c r="A29" s="1">
        <v>28</v>
      </c>
      <c r="B29" s="26"/>
      <c r="C29" s="26"/>
      <c r="D29" s="26"/>
      <c r="E29" s="26"/>
      <c r="F29" s="26"/>
      <c r="G29" s="26"/>
      <c r="H29" s="26"/>
      <c r="I29" s="26"/>
      <c r="K29">
        <f>Table2[[#This Row],[Unit Price
单价]]*Table2[[#This Row],[Quantity
数量]]</f>
        <v>0</v>
      </c>
      <c r="L29">
        <f>IF(ISBLANK(Table2[[#This Row],[Web Link
代购链接]]),0,1)</f>
        <v>0</v>
      </c>
    </row>
    <row r="30" spans="1:12" ht="21.95" customHeight="1" x14ac:dyDescent="0.25">
      <c r="A30" s="1">
        <v>29</v>
      </c>
      <c r="B30" s="26"/>
      <c r="C30" s="26"/>
      <c r="D30" s="26"/>
      <c r="E30" s="26"/>
      <c r="F30" s="26"/>
      <c r="G30" s="26"/>
      <c r="H30" s="26"/>
      <c r="I30" s="26"/>
      <c r="K30">
        <f>Table2[[#This Row],[Unit Price
单价]]*Table2[[#This Row],[Quantity
数量]]</f>
        <v>0</v>
      </c>
      <c r="L30">
        <f>IF(ISBLANK(Table2[[#This Row],[Web Link
代购链接]]),0,1)</f>
        <v>0</v>
      </c>
    </row>
    <row r="31" spans="1:12" ht="21.95" customHeight="1" x14ac:dyDescent="0.25">
      <c r="A31" s="1">
        <v>30</v>
      </c>
      <c r="B31" s="26"/>
      <c r="C31" s="26"/>
      <c r="D31" s="26"/>
      <c r="E31" s="26"/>
      <c r="F31" s="26"/>
      <c r="G31" s="26"/>
      <c r="H31" s="26"/>
      <c r="I31" s="26"/>
      <c r="K31">
        <f>Table2[[#This Row],[Unit Price
单价]]*Table2[[#This Row],[Quantity
数量]]</f>
        <v>0</v>
      </c>
      <c r="L31">
        <f>IF(ISBLANK(Table2[[#This Row],[Web Link
代购链接]]),0,1)</f>
        <v>0</v>
      </c>
    </row>
  </sheetData>
  <sheetProtection password="858D" sheet="1" objects="1" scenarios="1" selectLockedCells="1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>
      <selection activeCell="C8" sqref="C8"/>
    </sheetView>
  </sheetViews>
  <sheetFormatPr defaultRowHeight="15" x14ac:dyDescent="0.25"/>
  <cols>
    <col min="1" max="1" width="23" customWidth="1"/>
    <col min="2" max="3" width="19.42578125" bestFit="1" customWidth="1"/>
    <col min="4" max="4" width="34.7109375" bestFit="1" customWidth="1"/>
  </cols>
  <sheetData>
    <row r="1" spans="1:4" s="14" customFormat="1" ht="73.5" customHeight="1" x14ac:dyDescent="0.25">
      <c r="A1" s="13" t="s">
        <v>47</v>
      </c>
      <c r="B1" s="13" t="s">
        <v>48</v>
      </c>
      <c r="C1" s="13" t="s">
        <v>49</v>
      </c>
      <c r="D1" s="11" t="s">
        <v>20</v>
      </c>
    </row>
    <row r="2" spans="1:4" s="16" customFormat="1" ht="23.25" x14ac:dyDescent="0.35">
      <c r="A2" s="42">
        <f>1/6.1176</f>
        <v>0.16346279586766052</v>
      </c>
      <c r="B2" s="42">
        <f>1/6.6542</f>
        <v>0.15028102551771813</v>
      </c>
      <c r="C2" s="42">
        <f>100/70.58</f>
        <v>1.4168319637291018</v>
      </c>
      <c r="D2" s="43">
        <v>42215</v>
      </c>
    </row>
  </sheetData>
  <sheetProtection password="858D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Order Form</vt:lpstr>
      <vt:lpstr>Details</vt:lpstr>
      <vt:lpstr>Exchange Rate</vt:lpstr>
      <vt:lpstr>Courier</vt:lpstr>
      <vt:lpstr>Express</vt:lpstr>
      <vt:lpstr>payment</vt:lpstr>
      <vt:lpstr>payment1</vt:lpstr>
    </vt:vector>
  </TitlesOfParts>
  <Company>Ericsson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Wang M</dc:creator>
  <cp:lastModifiedBy>ww</cp:lastModifiedBy>
  <dcterms:created xsi:type="dcterms:W3CDTF">2015-07-28T13:04:21Z</dcterms:created>
  <dcterms:modified xsi:type="dcterms:W3CDTF">2015-07-29T05:13:34Z</dcterms:modified>
</cp:coreProperties>
</file>